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9855" activeTab="0"/>
  </bookViews>
  <sheets>
    <sheet name="01.03.24" sheetId="1" r:id="rId1"/>
  </sheets>
  <definedNames/>
  <calcPr fullCalcOnLoad="1"/>
</workbook>
</file>

<file path=xl/sharedStrings.xml><?xml version="1.0" encoding="utf-8"?>
<sst xmlns="http://schemas.openxmlformats.org/spreadsheetml/2006/main" count="153" uniqueCount="112">
  <si>
    <t>1 час.</t>
  </si>
  <si>
    <t>3.7</t>
  </si>
  <si>
    <t>2 часа</t>
  </si>
  <si>
    <t>3.6</t>
  </si>
  <si>
    <t>3.5</t>
  </si>
  <si>
    <t>за услугу</t>
  </si>
  <si>
    <t>3.4</t>
  </si>
  <si>
    <t>3.3</t>
  </si>
  <si>
    <t>3.2</t>
  </si>
  <si>
    <t>3.1</t>
  </si>
  <si>
    <t xml:space="preserve">Дополнительные услуги </t>
  </si>
  <si>
    <t>3.</t>
  </si>
  <si>
    <t>2.</t>
  </si>
  <si>
    <t>сутки</t>
  </si>
  <si>
    <t xml:space="preserve">Полное заселение всех номеров ("под ключ") </t>
  </si>
  <si>
    <t>Заселение всех номеров</t>
  </si>
  <si>
    <t>1.3.</t>
  </si>
  <si>
    <t>Трехкомнатные номера</t>
  </si>
  <si>
    <t>1.2.</t>
  </si>
  <si>
    <t>Двухкомнатные номера</t>
  </si>
  <si>
    <t>1.1.</t>
  </si>
  <si>
    <t>Проживание</t>
  </si>
  <si>
    <t>1.</t>
  </si>
  <si>
    <t>Комментарии</t>
  </si>
  <si>
    <t>Тариф без НДС, руб.</t>
  </si>
  <si>
    <t>Наименование услуг</t>
  </si>
  <si>
    <t>№ п/п</t>
  </si>
  <si>
    <t>на услуги базы отдыха "Яново"</t>
  </si>
  <si>
    <t>Новополоцкого КУП "ЖРЭО"</t>
  </si>
  <si>
    <t>УТВЕРЖДАЮ</t>
  </si>
  <si>
    <t>Единица измерения</t>
  </si>
  <si>
    <t>Прокат мангала</t>
  </si>
  <si>
    <t>2.1.</t>
  </si>
  <si>
    <t>Тариф с НДС, руб.</t>
  </si>
  <si>
    <t>Курортный сбор (5%), руб.</t>
  </si>
  <si>
    <t>% скидки</t>
  </si>
  <si>
    <t xml:space="preserve">Курортный сбор уплачивается только в случае проживания не менее суток </t>
  </si>
  <si>
    <t>Курортный сбор не уплачивается участниками и инвалидами Великой Отечественной войны, приобретающими путевки в саноторно-курортные и оздоровительные учреждения, расположенные на территории Полоцкого района, по полной или льготной стоимости для собственного оздоровления и санаторно-курортного лечения.</t>
  </si>
  <si>
    <t>60%</t>
  </si>
  <si>
    <t>1 этаж, 2 кровати, балкон</t>
  </si>
  <si>
    <t>1 этаж, 2 кровати, телевизор</t>
  </si>
  <si>
    <t xml:space="preserve">1 комната в номерах №2 и №3 </t>
  </si>
  <si>
    <t>2 этаж, 2 кровати, шкаф, балкон</t>
  </si>
  <si>
    <t xml:space="preserve">1 комната в  номере № 6 </t>
  </si>
  <si>
    <t xml:space="preserve">1 комната в номере № 6 </t>
  </si>
  <si>
    <t>2 этаж, диван, телевизор</t>
  </si>
  <si>
    <t>1 комната в номерах № 1 и №4</t>
  </si>
  <si>
    <t>1 этаж, 2 кровати</t>
  </si>
  <si>
    <t>1 этаж, 2 кровати, телевизор, балкон</t>
  </si>
  <si>
    <t>1 этаж, 3 кровати, балкон</t>
  </si>
  <si>
    <t>2 комнаты в номерах №1 и №4</t>
  </si>
  <si>
    <t>1 этаж, 2+2 кровати, телевизор, балкон</t>
  </si>
  <si>
    <t xml:space="preserve">1 комната в  номере № 5 </t>
  </si>
  <si>
    <t>2 этаж,2 кровати</t>
  </si>
  <si>
    <t>2 этаж, диван, телевизор,балкон</t>
  </si>
  <si>
    <t>2 этаж, 3 кровати, балкон</t>
  </si>
  <si>
    <t>2 комнаты в номере № 5</t>
  </si>
  <si>
    <t>2 этаж, 2 кровати, диван, телевизор, балкон</t>
  </si>
  <si>
    <t>2 этаж, 3 кровати, диван, телевизор, 2 балкона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</si>
  <si>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</si>
  <si>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</si>
  <si>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</si>
  <si>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</si>
  <si>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</si>
  <si>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</si>
  <si>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</si>
  <si>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</si>
  <si>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</si>
  <si>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</si>
  <si>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</si>
  <si>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</si>
  <si>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</si>
  <si>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</si>
  <si>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</si>
  <si>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</si>
  <si>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</si>
  <si>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</si>
  <si>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1.3.1.</t>
  </si>
  <si>
    <t xml:space="preserve"> - работникам Новополоцкого КУП "ЖРЭО" при заключении договора</t>
  </si>
  <si>
    <t>1 этаж, 5 кроватей, телевизор,балкон</t>
  </si>
  <si>
    <t>2 этаж, 3 кровати, телевизор, шкаф, диван, балкон.</t>
  </si>
  <si>
    <t>1 этаж, 4+3 кровати, телевизор, 2 балкона</t>
  </si>
  <si>
    <t>1 этаж, 3+3+3 кроватей, 2 балкона</t>
  </si>
  <si>
    <t>2 этаж, 4+3 кроватей, диван, телевизор, 2 балкона</t>
  </si>
  <si>
    <t>Услуги бани</t>
  </si>
  <si>
    <t>макс. - 41 место (беседка, мангал, зал - бесплатно)</t>
  </si>
  <si>
    <t>Сумма НДС, руб.</t>
  </si>
  <si>
    <t>Скидки на проживание</t>
  </si>
  <si>
    <t>Аренда зала для торжественных мероприятий с 10.00 до 17.00 часов</t>
  </si>
  <si>
    <t>Аренда зала для торжественных мероприятий с 17.00 до 24.00 часов</t>
  </si>
  <si>
    <t>Аренда зала каждый последующий час после 24.00 часов</t>
  </si>
  <si>
    <t>8 местный номер № 5</t>
  </si>
  <si>
    <t xml:space="preserve">9 местные номера №1 и №4 </t>
  </si>
  <si>
    <t xml:space="preserve">4 местный номер № 6 </t>
  </si>
  <si>
    <t>5 местные номера №2 и №3</t>
  </si>
  <si>
    <t>Скидки работникам НКУП "ЖРЭО".</t>
  </si>
  <si>
    <t>Прокат беседки (большая)</t>
  </si>
  <si>
    <t>Прокат беседки (малая)</t>
  </si>
  <si>
    <t>Начальник ПЭО                                                                                                                                     О.В.Сидоренко</t>
  </si>
  <si>
    <t>для физических лиц</t>
  </si>
  <si>
    <t>для юридических лиц</t>
  </si>
  <si>
    <t>Комментарий</t>
  </si>
  <si>
    <t>Крачковская О.Н.</t>
  </si>
  <si>
    <t>Первый заместитель директора-</t>
  </si>
  <si>
    <t>главный инженер</t>
  </si>
  <si>
    <t>_______________ В.Н.Прорубщиков</t>
  </si>
  <si>
    <t>"_____" ________________ 2024 г.</t>
  </si>
  <si>
    <t>ПРЕЙСКУРАНТ  № 21-2024-02</t>
  </si>
  <si>
    <t>Введен в действие с 01.03.2024г.</t>
  </si>
  <si>
    <t xml:space="preserve"> Возмещение курортного сбора физ.лицами (5%), руб.</t>
  </si>
  <si>
    <t xml:space="preserve"> Возмещение курортного сбора физ.лицами по договорам с юр.лицами (5%), руб.</t>
  </si>
  <si>
    <t>*Курортный сбор уплачивается только в случае проживания не менее суток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</si>
</sst>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"/>
  </numFmts>
  <fonts count="49">
    <font>
      <sz val="10"/>
      <name val="Arial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14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right" vertical="center"/>
    </xf>
    <xf numFmtId="43" fontId="2" fillId="0" borderId="0" xfId="58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3" fontId="2" fillId="0" borderId="10" xfId="58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43" fontId="2" fillId="0" borderId="12" xfId="58" applyFont="1" applyBorder="1" applyAlignment="1">
      <alignment horizontal="center" vertical="center" wrapText="1"/>
    </xf>
    <xf numFmtId="43" fontId="2" fillId="0" borderId="13" xfId="58" applyFont="1" applyBorder="1" applyAlignment="1">
      <alignment horizontal="center" vertical="center" wrapText="1"/>
    </xf>
    <xf numFmtId="43" fontId="2" fillId="0" borderId="26" xfId="58" applyFont="1" applyBorder="1" applyAlignment="1">
      <alignment horizontal="center" vertical="center" wrapText="1"/>
    </xf>
    <xf numFmtId="43" fontId="2" fillId="0" borderId="15" xfId="58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43" fontId="2" fillId="0" borderId="11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2" fillId="0" borderId="22" xfId="58" applyFont="1" applyBorder="1" applyAlignment="1">
      <alignment horizontal="center" vertical="center" wrapText="1"/>
    </xf>
    <xf numFmtId="43" fontId="2" fillId="0" borderId="21" xfId="58" applyFont="1" applyBorder="1" applyAlignment="1">
      <alignment horizontal="center" vertical="center" wrapText="1"/>
    </xf>
    <xf numFmtId="43" fontId="2" fillId="33" borderId="25" xfId="58" applyFont="1" applyFill="1" applyBorder="1" applyAlignment="1">
      <alignment horizontal="center" vertical="center" wrapText="1"/>
    </xf>
    <xf numFmtId="43" fontId="2" fillId="0" borderId="21" xfId="58" applyFont="1" applyBorder="1" applyAlignment="1">
      <alignment vertical="center" wrapText="1"/>
    </xf>
    <xf numFmtId="43" fontId="2" fillId="0" borderId="22" xfId="58" applyFont="1" applyBorder="1" applyAlignment="1">
      <alignment vertical="center" wrapText="1"/>
    </xf>
    <xf numFmtId="43" fontId="6" fillId="33" borderId="14" xfId="58" applyFont="1" applyFill="1" applyBorder="1" applyAlignment="1">
      <alignment horizontal="center" vertical="center" wrapText="1"/>
    </xf>
    <xf numFmtId="43" fontId="6" fillId="33" borderId="12" xfId="58" applyFont="1" applyFill="1" applyBorder="1" applyAlignment="1">
      <alignment horizontal="center" vertical="center" wrapText="1"/>
    </xf>
    <xf numFmtId="43" fontId="6" fillId="33" borderId="26" xfId="58" applyFont="1" applyFill="1" applyBorder="1" applyAlignment="1">
      <alignment horizontal="center" vertical="center" wrapText="1"/>
    </xf>
    <xf numFmtId="43" fontId="6" fillId="0" borderId="14" xfId="58" applyFont="1" applyBorder="1" applyAlignment="1">
      <alignment vertical="center" wrapText="1"/>
    </xf>
    <xf numFmtId="43" fontId="6" fillId="0" borderId="12" xfId="58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2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/>
    </xf>
    <xf numFmtId="0" fontId="2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43" fontId="2" fillId="0" borderId="27" xfId="58" applyFont="1" applyBorder="1" applyAlignment="1">
      <alignment vertical="center" wrapText="1"/>
    </xf>
    <xf numFmtId="43" fontId="2" fillId="0" borderId="17" xfId="58" applyFont="1" applyBorder="1" applyAlignment="1">
      <alignment vertical="center" wrapText="1"/>
    </xf>
    <xf numFmtId="43" fontId="2" fillId="0" borderId="19" xfId="58" applyFont="1" applyBorder="1" applyAlignment="1">
      <alignment vertical="center" wrapText="1"/>
    </xf>
    <xf numFmtId="43" fontId="3" fillId="0" borderId="34" xfId="58" applyFont="1" applyBorder="1" applyAlignment="1">
      <alignment vertical="center" wrapText="1"/>
    </xf>
    <xf numFmtId="43" fontId="2" fillId="0" borderId="35" xfId="58" applyFont="1" applyBorder="1" applyAlignment="1">
      <alignment vertical="center" wrapText="1"/>
    </xf>
    <xf numFmtId="43" fontId="2" fillId="0" borderId="36" xfId="58" applyFont="1" applyBorder="1" applyAlignment="1">
      <alignment vertical="center" wrapText="1"/>
    </xf>
    <xf numFmtId="43" fontId="6" fillId="0" borderId="25" xfId="58" applyFont="1" applyBorder="1" applyAlignment="1">
      <alignment vertical="center" wrapText="1"/>
    </xf>
    <xf numFmtId="43" fontId="2" fillId="33" borderId="14" xfId="58" applyFont="1" applyFill="1" applyBorder="1" applyAlignment="1">
      <alignment horizontal="center" vertical="center" wrapText="1"/>
    </xf>
    <xf numFmtId="43" fontId="2" fillId="33" borderId="21" xfId="58" applyFont="1" applyFill="1" applyBorder="1" applyAlignment="1">
      <alignment horizontal="center" vertical="center" wrapText="1"/>
    </xf>
    <xf numFmtId="43" fontId="2" fillId="33" borderId="12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2" fillId="33" borderId="13" xfId="58" applyFont="1" applyFill="1" applyBorder="1" applyAlignment="1">
      <alignment horizontal="center" vertical="center" wrapText="1"/>
    </xf>
    <xf numFmtId="43" fontId="2" fillId="33" borderId="22" xfId="58" applyFont="1" applyFill="1" applyBorder="1" applyAlignment="1">
      <alignment horizontal="center" vertical="center" wrapText="1"/>
    </xf>
    <xf numFmtId="43" fontId="2" fillId="33" borderId="23" xfId="58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3" fontId="2" fillId="33" borderId="11" xfId="58" applyFont="1" applyFill="1" applyBorder="1" applyAlignment="1">
      <alignment horizontal="center" vertical="center" wrapText="1"/>
    </xf>
    <xf numFmtId="43" fontId="2" fillId="33" borderId="26" xfId="58" applyFont="1" applyFill="1" applyBorder="1" applyAlignment="1">
      <alignment horizontal="center" vertical="center" wrapText="1"/>
    </xf>
    <xf numFmtId="43" fontId="2" fillId="33" borderId="16" xfId="58" applyFont="1" applyFill="1" applyBorder="1" applyAlignment="1">
      <alignment horizontal="center" vertical="center" wrapText="1"/>
    </xf>
    <xf numFmtId="43" fontId="2" fillId="33" borderId="15" xfId="58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3" fontId="6" fillId="33" borderId="16" xfId="58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3" borderId="23" xfId="0" applyFont="1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3" fontId="2" fillId="0" borderId="27" xfId="58" applyFont="1" applyBorder="1" applyAlignment="1">
      <alignment horizontal="center" vertical="center" wrapText="1"/>
    </xf>
    <xf numFmtId="43" fontId="2" fillId="0" borderId="21" xfId="58" applyFont="1" applyBorder="1" applyAlignment="1">
      <alignment horizontal="center" vertical="center" wrapText="1"/>
    </xf>
    <xf numFmtId="43" fontId="2" fillId="0" borderId="34" xfId="58" applyFont="1" applyBorder="1" applyAlignment="1">
      <alignment horizontal="center" vertical="center" wrapText="1"/>
    </xf>
    <xf numFmtId="43" fontId="2" fillId="0" borderId="17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2" fillId="0" borderId="35" xfId="58" applyFon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81"/>
  <sheetViews>
    <sheetView tabSelected="1" zoomScale="70" zoomScaleNormal="70" zoomScalePageLayoutView="0" workbookViewId="0" topLeftCell="A19">
      <selection activeCell="P30" sqref="P30"/>
    </sheetView>
  </sheetViews>
  <sheetFormatPr defaultColWidth="9.140625" defaultRowHeight="12.75"/>
  <cols>
    <col min="1" max="1" width="0.9921875" style="1" customWidth="1"/>
    <col min="2" max="2" width="8.00390625" style="29" customWidth="1"/>
    <col min="3" max="3" width="45.8515625" style="1" customWidth="1"/>
    <col min="4" max="4" width="10.28125" style="2" customWidth="1"/>
    <col min="5" max="5" width="10.57421875" style="2" customWidth="1"/>
    <col min="6" max="6" width="10.7109375" style="2" customWidth="1"/>
    <col min="7" max="7" width="11.57421875" style="1" customWidth="1"/>
    <col min="8" max="8" width="16.7109375" style="1" customWidth="1"/>
    <col min="9" max="9" width="10.57421875" style="2" customWidth="1"/>
    <col min="10" max="10" width="10.7109375" style="2" customWidth="1"/>
    <col min="11" max="11" width="11.57421875" style="1" customWidth="1"/>
    <col min="12" max="12" width="14.28125" style="1" customWidth="1"/>
    <col min="13" max="13" width="26.00390625" style="1" customWidth="1"/>
    <col min="14" max="14" width="17.00390625" style="1" customWidth="1"/>
    <col min="15" max="15" width="14.421875" style="1" customWidth="1"/>
    <col min="16" max="16" width="12.8515625" style="1" customWidth="1"/>
    <col min="17" max="16384" width="9.140625" style="1" customWidth="1"/>
  </cols>
  <sheetData>
    <row r="1" spans="7:13" ht="19.5" customHeight="1">
      <c r="G1" s="143"/>
      <c r="H1" s="152"/>
      <c r="K1" s="143" t="s">
        <v>29</v>
      </c>
      <c r="L1" s="152"/>
      <c r="M1" s="19"/>
    </row>
    <row r="2" spans="7:13" ht="19.5" customHeight="1">
      <c r="G2" s="9"/>
      <c r="H2" s="100"/>
      <c r="K2" s="143" t="s">
        <v>103</v>
      </c>
      <c r="L2" s="143"/>
      <c r="M2" s="143"/>
    </row>
    <row r="3" spans="7:13" ht="19.5" customHeight="1">
      <c r="G3" s="9"/>
      <c r="H3" s="100"/>
      <c r="K3" s="143" t="s">
        <v>104</v>
      </c>
      <c r="L3" s="143"/>
      <c r="M3" s="143"/>
    </row>
    <row r="4" spans="7:11" ht="19.5" customHeight="1">
      <c r="G4" s="9"/>
      <c r="K4" s="9" t="s">
        <v>28</v>
      </c>
    </row>
    <row r="5" spans="7:11" ht="19.5" customHeight="1">
      <c r="G5" s="9"/>
      <c r="K5" s="9" t="s">
        <v>105</v>
      </c>
    </row>
    <row r="6" spans="7:11" ht="19.5" customHeight="1">
      <c r="G6" s="9"/>
      <c r="K6" s="9" t="s">
        <v>106</v>
      </c>
    </row>
    <row r="7" spans="7:12" ht="28.5" customHeight="1">
      <c r="G7" s="8"/>
      <c r="H7" s="8"/>
      <c r="K7" s="8"/>
      <c r="L7" s="8"/>
    </row>
    <row r="8" spans="2:13" s="3" customFormat="1" ht="18.75" customHeight="1">
      <c r="B8" s="160" t="s">
        <v>107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2:13" s="3" customFormat="1" ht="27" customHeight="1">
      <c r="B9" s="141" t="s">
        <v>27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2:12" s="3" customFormat="1" ht="1.5" customHeight="1">
      <c r="B10" s="30"/>
      <c r="C10" s="6"/>
      <c r="D10" s="5"/>
      <c r="E10" s="5"/>
      <c r="F10" s="5"/>
      <c r="G10" s="4"/>
      <c r="H10" s="4"/>
      <c r="I10" s="5"/>
      <c r="J10" s="5"/>
      <c r="K10" s="4"/>
      <c r="L10" s="4"/>
    </row>
    <row r="11" spans="2:13" s="3" customFormat="1" ht="33.75" customHeight="1" thickBot="1">
      <c r="B11" s="31"/>
      <c r="C11" s="6"/>
      <c r="D11" s="5"/>
      <c r="E11" s="5"/>
      <c r="F11" s="5"/>
      <c r="H11" s="161" t="s">
        <v>108</v>
      </c>
      <c r="I11" s="155"/>
      <c r="J11" s="155"/>
      <c r="K11" s="155"/>
      <c r="L11" s="155"/>
      <c r="M11" s="156"/>
    </row>
    <row r="12" spans="2:13" s="3" customFormat="1" ht="33.75" customHeight="1" thickBot="1">
      <c r="B12" s="167" t="s">
        <v>26</v>
      </c>
      <c r="C12" s="165" t="s">
        <v>25</v>
      </c>
      <c r="D12" s="165" t="s">
        <v>30</v>
      </c>
      <c r="E12" s="162" t="s">
        <v>99</v>
      </c>
      <c r="F12" s="163"/>
      <c r="G12" s="163"/>
      <c r="H12" s="164"/>
      <c r="I12" s="162" t="s">
        <v>100</v>
      </c>
      <c r="J12" s="163"/>
      <c r="K12" s="163"/>
      <c r="L12" s="164"/>
      <c r="M12" s="165" t="s">
        <v>23</v>
      </c>
    </row>
    <row r="13" spans="2:13" s="25" customFormat="1" ht="108.75" customHeight="1" thickBot="1">
      <c r="B13" s="168"/>
      <c r="C13" s="166"/>
      <c r="D13" s="166"/>
      <c r="E13" s="24" t="s">
        <v>24</v>
      </c>
      <c r="F13" s="38" t="s">
        <v>86</v>
      </c>
      <c r="G13" s="24" t="s">
        <v>33</v>
      </c>
      <c r="H13" s="38" t="s">
        <v>109</v>
      </c>
      <c r="I13" s="24" t="s">
        <v>24</v>
      </c>
      <c r="J13" s="38" t="s">
        <v>86</v>
      </c>
      <c r="K13" s="24" t="s">
        <v>33</v>
      </c>
      <c r="L13" s="38" t="s">
        <v>110</v>
      </c>
      <c r="M13" s="166"/>
    </row>
    <row r="14" spans="2:13" ht="19.5" customHeight="1" thickBot="1">
      <c r="B14" s="36" t="s">
        <v>22</v>
      </c>
      <c r="C14" s="148" t="s">
        <v>21</v>
      </c>
      <c r="D14" s="153"/>
      <c r="E14" s="157"/>
      <c r="F14" s="153"/>
      <c r="G14" s="153"/>
      <c r="H14" s="153"/>
      <c r="I14" s="153"/>
      <c r="J14" s="153"/>
      <c r="K14" s="153"/>
      <c r="L14" s="153"/>
      <c r="M14" s="154"/>
    </row>
    <row r="15" spans="2:13" ht="21.75" customHeight="1" thickBot="1">
      <c r="B15" s="56" t="s">
        <v>20</v>
      </c>
      <c r="C15" s="67" t="s">
        <v>19</v>
      </c>
      <c r="D15" s="39"/>
      <c r="E15" s="79"/>
      <c r="F15" s="39"/>
      <c r="G15" s="43"/>
      <c r="H15" s="44"/>
      <c r="I15" s="79"/>
      <c r="J15" s="39"/>
      <c r="K15" s="43"/>
      <c r="L15" s="44"/>
      <c r="M15" s="43"/>
    </row>
    <row r="16" spans="2:13" ht="25.5" customHeight="1">
      <c r="B16" s="52" t="s">
        <v>59</v>
      </c>
      <c r="C16" s="59" t="s">
        <v>41</v>
      </c>
      <c r="D16" s="40" t="s">
        <v>13</v>
      </c>
      <c r="E16" s="82">
        <v>43.33</v>
      </c>
      <c r="F16" s="91">
        <f aca="true" t="shared" si="0" ref="F16:F21">G16-E16</f>
        <v>12.170000000000002</v>
      </c>
      <c r="G16" s="95">
        <f aca="true" t="shared" si="1" ref="G16:G21">ROUND((E16*1.2)+3.5,2)</f>
        <v>55.5</v>
      </c>
      <c r="H16" s="124">
        <f aca="true" t="shared" si="2" ref="H16:H21">G16/100*5</f>
        <v>2.7750000000000004</v>
      </c>
      <c r="I16" s="124">
        <v>50.7</v>
      </c>
      <c r="J16" s="125">
        <f aca="true" t="shared" si="3" ref="J16:J21">K16-I16</f>
        <v>13.64</v>
      </c>
      <c r="K16" s="95">
        <f aca="true" t="shared" si="4" ref="K16:K21">ROUND((I16*1.2)+3.5,2)</f>
        <v>64.34</v>
      </c>
      <c r="L16" s="125">
        <f aca="true" t="shared" si="5" ref="L16:L21">K16/100*5</f>
        <v>3.2170000000000005</v>
      </c>
      <c r="M16" s="45" t="s">
        <v>39</v>
      </c>
    </row>
    <row r="17" spans="2:13" ht="33" customHeight="1">
      <c r="B17" s="33" t="s">
        <v>60</v>
      </c>
      <c r="C17" s="60" t="s">
        <v>41</v>
      </c>
      <c r="D17" s="10" t="s">
        <v>13</v>
      </c>
      <c r="E17" s="83">
        <v>48.33</v>
      </c>
      <c r="F17" s="89">
        <f t="shared" si="0"/>
        <v>13.170000000000002</v>
      </c>
      <c r="G17" s="96">
        <f t="shared" si="1"/>
        <v>61.5</v>
      </c>
      <c r="H17" s="126">
        <f t="shared" si="2"/>
        <v>3.075</v>
      </c>
      <c r="I17" s="126">
        <v>56.53</v>
      </c>
      <c r="J17" s="127">
        <f t="shared" si="3"/>
        <v>14.810000000000002</v>
      </c>
      <c r="K17" s="96">
        <f t="shared" si="4"/>
        <v>71.34</v>
      </c>
      <c r="L17" s="127">
        <f>K17/100*5</f>
        <v>3.567</v>
      </c>
      <c r="M17" s="26" t="s">
        <v>40</v>
      </c>
    </row>
    <row r="18" spans="2:13" ht="36" customHeight="1">
      <c r="B18" s="33" t="s">
        <v>61</v>
      </c>
      <c r="C18" s="60" t="s">
        <v>94</v>
      </c>
      <c r="D18" s="10" t="s">
        <v>13</v>
      </c>
      <c r="E18" s="83">
        <v>62.5</v>
      </c>
      <c r="F18" s="89">
        <f t="shared" si="0"/>
        <v>16</v>
      </c>
      <c r="G18" s="96">
        <f t="shared" si="1"/>
        <v>78.5</v>
      </c>
      <c r="H18" s="126">
        <f t="shared" si="2"/>
        <v>3.9250000000000003</v>
      </c>
      <c r="I18" s="126">
        <v>73.13</v>
      </c>
      <c r="J18" s="127">
        <f t="shared" si="3"/>
        <v>18.13000000000001</v>
      </c>
      <c r="K18" s="96">
        <f t="shared" si="4"/>
        <v>91.26</v>
      </c>
      <c r="L18" s="127">
        <f t="shared" si="5"/>
        <v>4.563000000000001</v>
      </c>
      <c r="M18" s="26" t="s">
        <v>79</v>
      </c>
    </row>
    <row r="19" spans="2:13" ht="26.25" customHeight="1">
      <c r="B19" s="33" t="s">
        <v>62</v>
      </c>
      <c r="C19" s="60" t="s">
        <v>43</v>
      </c>
      <c r="D19" s="10" t="s">
        <v>13</v>
      </c>
      <c r="E19" s="83">
        <v>48.33</v>
      </c>
      <c r="F19" s="89">
        <f t="shared" si="0"/>
        <v>13.170000000000002</v>
      </c>
      <c r="G19" s="96">
        <f t="shared" si="1"/>
        <v>61.5</v>
      </c>
      <c r="H19" s="126">
        <f t="shared" si="2"/>
        <v>3.075</v>
      </c>
      <c r="I19" s="126">
        <v>56.53</v>
      </c>
      <c r="J19" s="127">
        <f t="shared" si="3"/>
        <v>14.810000000000002</v>
      </c>
      <c r="K19" s="96">
        <f t="shared" si="4"/>
        <v>71.34</v>
      </c>
      <c r="L19" s="127">
        <f t="shared" si="5"/>
        <v>3.567</v>
      </c>
      <c r="M19" s="26" t="s">
        <v>42</v>
      </c>
    </row>
    <row r="20" spans="2:13" ht="26.25" customHeight="1">
      <c r="B20" s="33" t="s">
        <v>63</v>
      </c>
      <c r="C20" s="60" t="s">
        <v>44</v>
      </c>
      <c r="D20" s="10" t="s">
        <v>13</v>
      </c>
      <c r="E20" s="83">
        <v>52.5</v>
      </c>
      <c r="F20" s="89">
        <f t="shared" si="0"/>
        <v>14</v>
      </c>
      <c r="G20" s="96">
        <f t="shared" si="1"/>
        <v>66.5</v>
      </c>
      <c r="H20" s="126">
        <f t="shared" si="2"/>
        <v>3.325</v>
      </c>
      <c r="I20" s="126">
        <v>61.43</v>
      </c>
      <c r="J20" s="127">
        <f t="shared" si="3"/>
        <v>15.79</v>
      </c>
      <c r="K20" s="96">
        <f t="shared" si="4"/>
        <v>77.22</v>
      </c>
      <c r="L20" s="127">
        <f t="shared" si="5"/>
        <v>3.8609999999999998</v>
      </c>
      <c r="M20" s="26" t="s">
        <v>45</v>
      </c>
    </row>
    <row r="21" spans="2:13" ht="42.75" customHeight="1" thickBot="1">
      <c r="B21" s="37" t="s">
        <v>64</v>
      </c>
      <c r="C21" s="62" t="s">
        <v>93</v>
      </c>
      <c r="D21" s="41" t="s">
        <v>13</v>
      </c>
      <c r="E21" s="84">
        <v>71.67</v>
      </c>
      <c r="F21" s="90">
        <f t="shared" si="0"/>
        <v>17.83</v>
      </c>
      <c r="G21" s="97">
        <f t="shared" si="1"/>
        <v>89.5</v>
      </c>
      <c r="H21" s="126">
        <f t="shared" si="2"/>
        <v>4.475</v>
      </c>
      <c r="I21" s="128">
        <v>83.85</v>
      </c>
      <c r="J21" s="129">
        <f t="shared" si="3"/>
        <v>20.27000000000001</v>
      </c>
      <c r="K21" s="97">
        <f t="shared" si="4"/>
        <v>104.12</v>
      </c>
      <c r="L21" s="129">
        <f t="shared" si="5"/>
        <v>5.206</v>
      </c>
      <c r="M21" s="27" t="s">
        <v>80</v>
      </c>
    </row>
    <row r="22" spans="2:13" ht="19.5" customHeight="1" thickBot="1">
      <c r="B22" s="57" t="s">
        <v>18</v>
      </c>
      <c r="C22" s="68" t="s">
        <v>17</v>
      </c>
      <c r="D22" s="42"/>
      <c r="E22" s="80"/>
      <c r="F22" s="42"/>
      <c r="G22" s="92"/>
      <c r="H22" s="130"/>
      <c r="I22" s="131"/>
      <c r="J22" s="132"/>
      <c r="K22" s="92"/>
      <c r="L22" s="130"/>
      <c r="M22" s="46"/>
    </row>
    <row r="23" spans="2:13" ht="18.75" customHeight="1">
      <c r="B23" s="53" t="s">
        <v>65</v>
      </c>
      <c r="C23" s="69" t="s">
        <v>46</v>
      </c>
      <c r="D23" s="12" t="s">
        <v>13</v>
      </c>
      <c r="E23" s="85">
        <v>38.33</v>
      </c>
      <c r="F23" s="88">
        <f aca="true" t="shared" si="6" ref="F23:F34">G23-E23</f>
        <v>11.170000000000002</v>
      </c>
      <c r="G23" s="97">
        <f>ROUND((E23*1.2)+3.5,2)</f>
        <v>49.5</v>
      </c>
      <c r="H23" s="133">
        <f>G23/100*5</f>
        <v>2.475</v>
      </c>
      <c r="I23" s="134">
        <v>44.85</v>
      </c>
      <c r="J23" s="133">
        <f aca="true" t="shared" si="7" ref="J23:J34">K23-I23</f>
        <v>12.469999999999999</v>
      </c>
      <c r="K23" s="97">
        <f>ROUND((I23*1.2)+3.5,2)</f>
        <v>57.32</v>
      </c>
      <c r="L23" s="133">
        <f aca="true" t="shared" si="8" ref="L23:L34">K23/100*5</f>
        <v>2.866</v>
      </c>
      <c r="M23" s="48" t="s">
        <v>47</v>
      </c>
    </row>
    <row r="24" spans="2:13" ht="36" customHeight="1">
      <c r="B24" s="54" t="s">
        <v>66</v>
      </c>
      <c r="C24" s="69" t="s">
        <v>46</v>
      </c>
      <c r="D24" s="10" t="s">
        <v>13</v>
      </c>
      <c r="E24" s="83">
        <v>48.33</v>
      </c>
      <c r="F24" s="89">
        <f t="shared" si="6"/>
        <v>13.170000000000002</v>
      </c>
      <c r="G24" s="97">
        <f aca="true" t="shared" si="9" ref="G24:G34">ROUND((E24*1.2)+3.5,2)</f>
        <v>61.5</v>
      </c>
      <c r="H24" s="127">
        <f aca="true" t="shared" si="10" ref="H24:H34">G24/100*5</f>
        <v>3.075</v>
      </c>
      <c r="I24" s="126">
        <v>56.53</v>
      </c>
      <c r="J24" s="127">
        <f t="shared" si="7"/>
        <v>14.810000000000002</v>
      </c>
      <c r="K24" s="97">
        <f aca="true" t="shared" si="11" ref="K24:K34">ROUND((I24*1.2)+3.5,2)</f>
        <v>71.34</v>
      </c>
      <c r="L24" s="127">
        <f t="shared" si="8"/>
        <v>3.567</v>
      </c>
      <c r="M24" s="26" t="s">
        <v>48</v>
      </c>
    </row>
    <row r="25" spans="2:13" ht="24" customHeight="1">
      <c r="B25" s="54" t="s">
        <v>67</v>
      </c>
      <c r="C25" s="69" t="s">
        <v>46</v>
      </c>
      <c r="D25" s="10" t="s">
        <v>13</v>
      </c>
      <c r="E25" s="83">
        <v>48.33</v>
      </c>
      <c r="F25" s="89">
        <f t="shared" si="6"/>
        <v>13.170000000000002</v>
      </c>
      <c r="G25" s="97">
        <f t="shared" si="9"/>
        <v>61.5</v>
      </c>
      <c r="H25" s="127">
        <f t="shared" si="10"/>
        <v>3.075</v>
      </c>
      <c r="I25" s="126">
        <v>56.53</v>
      </c>
      <c r="J25" s="127">
        <f t="shared" si="7"/>
        <v>14.810000000000002</v>
      </c>
      <c r="K25" s="97">
        <f t="shared" si="11"/>
        <v>71.34</v>
      </c>
      <c r="L25" s="127">
        <f t="shared" si="8"/>
        <v>3.567</v>
      </c>
      <c r="M25" s="26" t="s">
        <v>49</v>
      </c>
    </row>
    <row r="26" spans="2:13" ht="32.25" customHeight="1">
      <c r="B26" s="54" t="s">
        <v>68</v>
      </c>
      <c r="C26" s="60" t="s">
        <v>50</v>
      </c>
      <c r="D26" s="10" t="s">
        <v>13</v>
      </c>
      <c r="E26" s="83">
        <v>52.5</v>
      </c>
      <c r="F26" s="89">
        <f t="shared" si="6"/>
        <v>14</v>
      </c>
      <c r="G26" s="97">
        <f t="shared" si="9"/>
        <v>66.5</v>
      </c>
      <c r="H26" s="127">
        <f t="shared" si="10"/>
        <v>3.325</v>
      </c>
      <c r="I26" s="126">
        <v>61.43</v>
      </c>
      <c r="J26" s="127">
        <f t="shared" si="7"/>
        <v>15.79</v>
      </c>
      <c r="K26" s="97">
        <f t="shared" si="11"/>
        <v>77.22</v>
      </c>
      <c r="L26" s="127">
        <f t="shared" si="8"/>
        <v>3.8609999999999998</v>
      </c>
      <c r="M26" s="26" t="s">
        <v>51</v>
      </c>
    </row>
    <row r="27" spans="2:13" ht="33.75" customHeight="1">
      <c r="B27" s="54" t="s">
        <v>69</v>
      </c>
      <c r="C27" s="60" t="s">
        <v>50</v>
      </c>
      <c r="D27" s="10" t="s">
        <v>13</v>
      </c>
      <c r="E27" s="83">
        <v>62.5</v>
      </c>
      <c r="F27" s="89">
        <f t="shared" si="6"/>
        <v>16</v>
      </c>
      <c r="G27" s="97">
        <f t="shared" si="9"/>
        <v>78.5</v>
      </c>
      <c r="H27" s="127">
        <f t="shared" si="10"/>
        <v>3.9250000000000003</v>
      </c>
      <c r="I27" s="126">
        <v>73.13</v>
      </c>
      <c r="J27" s="127">
        <f t="shared" si="7"/>
        <v>18.13000000000001</v>
      </c>
      <c r="K27" s="97">
        <f t="shared" si="11"/>
        <v>91.26</v>
      </c>
      <c r="L27" s="127">
        <f>K27/100*5</f>
        <v>4.563000000000001</v>
      </c>
      <c r="M27" s="26" t="s">
        <v>81</v>
      </c>
    </row>
    <row r="28" spans="2:13" s="2" customFormat="1" ht="34.5" customHeight="1">
      <c r="B28" s="33" t="s">
        <v>70</v>
      </c>
      <c r="C28" s="70" t="s">
        <v>92</v>
      </c>
      <c r="D28" s="10" t="s">
        <v>13</v>
      </c>
      <c r="E28" s="83">
        <v>71.67</v>
      </c>
      <c r="F28" s="89">
        <f t="shared" si="6"/>
        <v>17.83</v>
      </c>
      <c r="G28" s="97">
        <f t="shared" si="9"/>
        <v>89.5</v>
      </c>
      <c r="H28" s="127">
        <f t="shared" si="10"/>
        <v>4.475</v>
      </c>
      <c r="I28" s="126">
        <v>83.85</v>
      </c>
      <c r="J28" s="127">
        <f t="shared" si="7"/>
        <v>20.27000000000001</v>
      </c>
      <c r="K28" s="97">
        <f t="shared" si="11"/>
        <v>104.12</v>
      </c>
      <c r="L28" s="127">
        <f t="shared" si="8"/>
        <v>5.206</v>
      </c>
      <c r="M28" s="49" t="s">
        <v>82</v>
      </c>
    </row>
    <row r="29" spans="2:13" ht="18.75" customHeight="1">
      <c r="B29" s="53" t="s">
        <v>71</v>
      </c>
      <c r="C29" s="69" t="s">
        <v>52</v>
      </c>
      <c r="D29" s="12" t="s">
        <v>13</v>
      </c>
      <c r="E29" s="85">
        <v>43.33</v>
      </c>
      <c r="F29" s="88">
        <f t="shared" si="6"/>
        <v>12.170000000000002</v>
      </c>
      <c r="G29" s="97">
        <f t="shared" si="9"/>
        <v>55.5</v>
      </c>
      <c r="H29" s="133">
        <f>G29/100*5</f>
        <v>2.7750000000000004</v>
      </c>
      <c r="I29" s="134">
        <v>50.7</v>
      </c>
      <c r="J29" s="133">
        <f t="shared" si="7"/>
        <v>13.64</v>
      </c>
      <c r="K29" s="97">
        <f t="shared" si="11"/>
        <v>64.34</v>
      </c>
      <c r="L29" s="133">
        <f t="shared" si="8"/>
        <v>3.2170000000000005</v>
      </c>
      <c r="M29" s="48" t="s">
        <v>53</v>
      </c>
    </row>
    <row r="30" spans="2:13" ht="30" customHeight="1">
      <c r="B30" s="54" t="s">
        <v>72</v>
      </c>
      <c r="C30" s="69" t="s">
        <v>52</v>
      </c>
      <c r="D30" s="10" t="s">
        <v>13</v>
      </c>
      <c r="E30" s="83">
        <v>48.33</v>
      </c>
      <c r="F30" s="89">
        <f t="shared" si="6"/>
        <v>13.170000000000002</v>
      </c>
      <c r="G30" s="97">
        <f t="shared" si="9"/>
        <v>61.5</v>
      </c>
      <c r="H30" s="127">
        <f t="shared" si="10"/>
        <v>3.075</v>
      </c>
      <c r="I30" s="126">
        <v>56.53</v>
      </c>
      <c r="J30" s="127">
        <f t="shared" si="7"/>
        <v>14.810000000000002</v>
      </c>
      <c r="K30" s="97">
        <f t="shared" si="11"/>
        <v>71.34</v>
      </c>
      <c r="L30" s="127">
        <f t="shared" si="8"/>
        <v>3.567</v>
      </c>
      <c r="M30" s="26" t="s">
        <v>54</v>
      </c>
    </row>
    <row r="31" spans="2:13" ht="27" customHeight="1">
      <c r="B31" s="54" t="s">
        <v>73</v>
      </c>
      <c r="C31" s="69" t="s">
        <v>52</v>
      </c>
      <c r="D31" s="10" t="s">
        <v>13</v>
      </c>
      <c r="E31" s="83">
        <v>48.33</v>
      </c>
      <c r="F31" s="89">
        <f t="shared" si="6"/>
        <v>13.170000000000002</v>
      </c>
      <c r="G31" s="97">
        <f t="shared" si="9"/>
        <v>61.5</v>
      </c>
      <c r="H31" s="127">
        <f>G31/100*5</f>
        <v>3.075</v>
      </c>
      <c r="I31" s="126">
        <v>56.53</v>
      </c>
      <c r="J31" s="127">
        <f t="shared" si="7"/>
        <v>14.810000000000002</v>
      </c>
      <c r="K31" s="97">
        <f t="shared" si="11"/>
        <v>71.34</v>
      </c>
      <c r="L31" s="127">
        <f t="shared" si="8"/>
        <v>3.567</v>
      </c>
      <c r="M31" s="26" t="s">
        <v>55</v>
      </c>
    </row>
    <row r="32" spans="2:13" ht="32.25" customHeight="1">
      <c r="B32" s="54" t="s">
        <v>74</v>
      </c>
      <c r="C32" s="60" t="s">
        <v>56</v>
      </c>
      <c r="D32" s="10" t="s">
        <v>13</v>
      </c>
      <c r="E32" s="83">
        <v>57.5</v>
      </c>
      <c r="F32" s="89">
        <f t="shared" si="6"/>
        <v>15</v>
      </c>
      <c r="G32" s="97">
        <f t="shared" si="9"/>
        <v>72.5</v>
      </c>
      <c r="H32" s="127">
        <f t="shared" si="10"/>
        <v>3.625</v>
      </c>
      <c r="I32" s="126">
        <v>67.28</v>
      </c>
      <c r="J32" s="127">
        <f t="shared" si="7"/>
        <v>16.959999999999994</v>
      </c>
      <c r="K32" s="97">
        <f t="shared" si="11"/>
        <v>84.24</v>
      </c>
      <c r="L32" s="127">
        <f t="shared" si="8"/>
        <v>4.212</v>
      </c>
      <c r="M32" s="26" t="s">
        <v>57</v>
      </c>
    </row>
    <row r="33" spans="2:13" ht="36" customHeight="1">
      <c r="B33" s="54" t="s">
        <v>75</v>
      </c>
      <c r="C33" s="60" t="s">
        <v>56</v>
      </c>
      <c r="D33" s="10" t="s">
        <v>13</v>
      </c>
      <c r="E33" s="83">
        <v>62.5</v>
      </c>
      <c r="F33" s="89">
        <f t="shared" si="6"/>
        <v>16</v>
      </c>
      <c r="G33" s="97">
        <f t="shared" si="9"/>
        <v>78.5</v>
      </c>
      <c r="H33" s="127">
        <f t="shared" si="10"/>
        <v>3.9250000000000003</v>
      </c>
      <c r="I33" s="126">
        <v>73.13</v>
      </c>
      <c r="J33" s="127">
        <f t="shared" si="7"/>
        <v>18.13000000000001</v>
      </c>
      <c r="K33" s="97">
        <f t="shared" si="11"/>
        <v>91.26</v>
      </c>
      <c r="L33" s="127">
        <f t="shared" si="8"/>
        <v>4.563000000000001</v>
      </c>
      <c r="M33" s="26" t="s">
        <v>58</v>
      </c>
    </row>
    <row r="34" spans="2:13" ht="51" customHeight="1" thickBot="1">
      <c r="B34" s="54" t="s">
        <v>76</v>
      </c>
      <c r="C34" s="60" t="s">
        <v>91</v>
      </c>
      <c r="D34" s="10" t="s">
        <v>13</v>
      </c>
      <c r="E34" s="83">
        <v>71.67</v>
      </c>
      <c r="F34" s="89">
        <f t="shared" si="6"/>
        <v>17.83</v>
      </c>
      <c r="G34" s="97">
        <f t="shared" si="9"/>
        <v>89.5</v>
      </c>
      <c r="H34" s="127">
        <f t="shared" si="10"/>
        <v>4.475</v>
      </c>
      <c r="I34" s="126">
        <v>83.85</v>
      </c>
      <c r="J34" s="127">
        <f t="shared" si="7"/>
        <v>20.27000000000001</v>
      </c>
      <c r="K34" s="97">
        <f t="shared" si="11"/>
        <v>104.12</v>
      </c>
      <c r="L34" s="127">
        <f t="shared" si="8"/>
        <v>5.206</v>
      </c>
      <c r="M34" s="26" t="s">
        <v>83</v>
      </c>
    </row>
    <row r="35" spans="2:13" ht="16.5" customHeight="1" thickBot="1">
      <c r="B35" s="36" t="s">
        <v>16</v>
      </c>
      <c r="C35" s="71" t="s">
        <v>15</v>
      </c>
      <c r="D35" s="23"/>
      <c r="E35" s="81"/>
      <c r="F35" s="23"/>
      <c r="G35" s="135"/>
      <c r="H35" s="136"/>
      <c r="I35" s="137"/>
      <c r="J35" s="138"/>
      <c r="K35" s="135"/>
      <c r="L35" s="136"/>
      <c r="M35" s="47"/>
    </row>
    <row r="36" spans="2:13" ht="39.75" customHeight="1" thickBot="1">
      <c r="B36" s="55" t="s">
        <v>77</v>
      </c>
      <c r="C36" s="66" t="s">
        <v>14</v>
      </c>
      <c r="D36" s="23" t="s">
        <v>13</v>
      </c>
      <c r="E36" s="87">
        <v>410</v>
      </c>
      <c r="F36" s="86">
        <f>G36-E36</f>
        <v>85.5</v>
      </c>
      <c r="G36" s="139">
        <f>ROUND((E36*1.2)+3.5,2)</f>
        <v>495.5</v>
      </c>
      <c r="H36" s="136">
        <f>G36/100*5</f>
        <v>24.775</v>
      </c>
      <c r="I36" s="140">
        <v>479.7</v>
      </c>
      <c r="J36" s="136">
        <f>K36-I36</f>
        <v>99.44</v>
      </c>
      <c r="K36" s="139">
        <f>ROUND((I36*1.2)+3.5,2)</f>
        <v>579.14</v>
      </c>
      <c r="L36" s="136">
        <f>K36/100*5</f>
        <v>28.956999999999997</v>
      </c>
      <c r="M36" s="50" t="s">
        <v>85</v>
      </c>
    </row>
    <row r="37" spans="2:13" s="11" customFormat="1" ht="9.75" customHeight="1" thickBot="1">
      <c r="B37" s="63"/>
      <c r="D37" s="14"/>
      <c r="E37" s="14"/>
      <c r="F37" s="14"/>
      <c r="G37" s="64"/>
      <c r="H37" s="64"/>
      <c r="I37" s="14"/>
      <c r="J37" s="14"/>
      <c r="K37" s="64"/>
      <c r="L37" s="64"/>
      <c r="M37" s="65"/>
    </row>
    <row r="38" spans="2:13" ht="24.75" customHeight="1" thickBot="1">
      <c r="B38" s="36" t="s">
        <v>12</v>
      </c>
      <c r="C38" s="148" t="s">
        <v>87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50"/>
    </row>
    <row r="39" spans="2:13" s="25" customFormat="1" ht="21" customHeight="1" thickBot="1">
      <c r="B39" s="104" t="s">
        <v>26</v>
      </c>
      <c r="C39" s="105" t="s">
        <v>25</v>
      </c>
      <c r="D39" s="47" t="s">
        <v>35</v>
      </c>
      <c r="E39" s="178" t="s">
        <v>23</v>
      </c>
      <c r="F39" s="158"/>
      <c r="G39" s="158"/>
      <c r="H39" s="179"/>
      <c r="I39" s="111"/>
      <c r="J39" s="111"/>
      <c r="K39" s="111"/>
      <c r="L39" s="111"/>
      <c r="M39" s="112"/>
    </row>
    <row r="40" spans="2:13" ht="41.25" customHeight="1" thickBot="1">
      <c r="B40" s="101" t="s">
        <v>32</v>
      </c>
      <c r="C40" s="102" t="s">
        <v>78</v>
      </c>
      <c r="D40" s="103" t="s">
        <v>38</v>
      </c>
      <c r="E40" s="185" t="s">
        <v>95</v>
      </c>
      <c r="F40" s="186"/>
      <c r="G40" s="186"/>
      <c r="H40" s="187"/>
      <c r="I40" s="109"/>
      <c r="J40" s="109"/>
      <c r="K40" s="109"/>
      <c r="L40" s="109"/>
      <c r="M40" s="110"/>
    </row>
    <row r="41" spans="2:13" ht="15" customHeight="1">
      <c r="B41" s="32"/>
      <c r="C41" s="73"/>
      <c r="D41" s="28"/>
      <c r="E41" s="28"/>
      <c r="F41" s="28"/>
      <c r="G41" s="74"/>
      <c r="H41" s="75"/>
      <c r="I41" s="28"/>
      <c r="J41" s="28"/>
      <c r="K41" s="74"/>
      <c r="L41" s="75"/>
      <c r="M41" s="75"/>
    </row>
    <row r="42" spans="2:13" s="11" customFormat="1" ht="97.5" customHeight="1" thickBot="1">
      <c r="B42" s="32"/>
      <c r="C42" s="73"/>
      <c r="D42" s="28"/>
      <c r="E42" s="28"/>
      <c r="F42" s="28"/>
      <c r="G42" s="74"/>
      <c r="H42" s="75"/>
      <c r="I42" s="28"/>
      <c r="J42" s="28"/>
      <c r="K42" s="74"/>
      <c r="L42" s="75"/>
      <c r="M42" s="75"/>
    </row>
    <row r="43" spans="2:11" ht="23.25" customHeight="1" thickBot="1">
      <c r="B43" s="58" t="s">
        <v>11</v>
      </c>
      <c r="C43" s="151" t="s">
        <v>10</v>
      </c>
      <c r="D43" s="183"/>
      <c r="E43" s="183"/>
      <c r="F43" s="183"/>
      <c r="G43" s="183"/>
      <c r="H43" s="183"/>
      <c r="I43" s="183"/>
      <c r="J43" s="183"/>
      <c r="K43" s="184"/>
    </row>
    <row r="44" spans="2:17" s="25" customFormat="1" ht="48" customHeight="1" thickBot="1">
      <c r="B44" s="35" t="s">
        <v>26</v>
      </c>
      <c r="C44" s="72" t="s">
        <v>25</v>
      </c>
      <c r="D44" s="24" t="s">
        <v>30</v>
      </c>
      <c r="E44" s="76" t="s">
        <v>24</v>
      </c>
      <c r="F44" s="78" t="s">
        <v>86</v>
      </c>
      <c r="G44" s="78" t="s">
        <v>33</v>
      </c>
      <c r="H44" s="78" t="s">
        <v>34</v>
      </c>
      <c r="I44" s="169" t="s">
        <v>101</v>
      </c>
      <c r="J44" s="170"/>
      <c r="K44" s="171"/>
      <c r="Q44" s="113"/>
    </row>
    <row r="45" spans="2:17" s="13" customFormat="1" ht="23.25" customHeight="1">
      <c r="B45" s="107" t="s">
        <v>9</v>
      </c>
      <c r="C45" s="59" t="s">
        <v>31</v>
      </c>
      <c r="D45" s="22" t="s">
        <v>2</v>
      </c>
      <c r="E45" s="93">
        <v>2.5</v>
      </c>
      <c r="F45" s="117">
        <f aca="true" t="shared" si="12" ref="F45:F51">G45-E45</f>
        <v>0.5</v>
      </c>
      <c r="G45" s="98">
        <f>ROUND((E45*1.2)+Q45,2)</f>
        <v>3</v>
      </c>
      <c r="H45" s="120"/>
      <c r="I45" s="172"/>
      <c r="J45" s="173"/>
      <c r="K45" s="174"/>
      <c r="P45" s="115"/>
      <c r="Q45" s="114"/>
    </row>
    <row r="46" spans="2:17" ht="20.25" customHeight="1">
      <c r="B46" s="33" t="s">
        <v>8</v>
      </c>
      <c r="C46" s="60" t="s">
        <v>96</v>
      </c>
      <c r="D46" s="20" t="s">
        <v>2</v>
      </c>
      <c r="E46" s="77">
        <v>5.83</v>
      </c>
      <c r="F46" s="118">
        <f t="shared" si="12"/>
        <v>1.17</v>
      </c>
      <c r="G46" s="99">
        <f aca="true" t="shared" si="13" ref="G46:G51">ROUND((E46*1.2)+Q46,2)</f>
        <v>7</v>
      </c>
      <c r="H46" s="121"/>
      <c r="I46" s="175"/>
      <c r="J46" s="176"/>
      <c r="K46" s="177"/>
      <c r="P46" s="116"/>
      <c r="Q46" s="114"/>
    </row>
    <row r="47" spans="2:17" ht="20.25" customHeight="1">
      <c r="B47" s="33" t="s">
        <v>7</v>
      </c>
      <c r="C47" s="60" t="s">
        <v>97</v>
      </c>
      <c r="D47" s="20" t="s">
        <v>2</v>
      </c>
      <c r="E47" s="77">
        <v>2.92</v>
      </c>
      <c r="F47" s="118">
        <f t="shared" si="12"/>
        <v>0.5800000000000001</v>
      </c>
      <c r="G47" s="99">
        <f t="shared" si="13"/>
        <v>3.5</v>
      </c>
      <c r="H47" s="121"/>
      <c r="I47" s="175"/>
      <c r="J47" s="176"/>
      <c r="K47" s="177"/>
      <c r="P47" s="116"/>
      <c r="Q47" s="114"/>
    </row>
    <row r="48" spans="2:17" ht="37.5">
      <c r="B48" s="33" t="s">
        <v>6</v>
      </c>
      <c r="C48" s="61" t="s">
        <v>88</v>
      </c>
      <c r="D48" s="51" t="s">
        <v>5</v>
      </c>
      <c r="E48" s="77">
        <v>12.5</v>
      </c>
      <c r="F48" s="118">
        <f t="shared" si="12"/>
        <v>2.5</v>
      </c>
      <c r="G48" s="99">
        <f t="shared" si="13"/>
        <v>15</v>
      </c>
      <c r="H48" s="121"/>
      <c r="I48" s="175"/>
      <c r="J48" s="176"/>
      <c r="K48" s="177"/>
      <c r="P48" s="116"/>
      <c r="Q48" s="114"/>
    </row>
    <row r="49" spans="2:17" ht="37.5">
      <c r="B49" s="33" t="s">
        <v>4</v>
      </c>
      <c r="C49" s="61" t="s">
        <v>89</v>
      </c>
      <c r="D49" s="51" t="s">
        <v>5</v>
      </c>
      <c r="E49" s="77">
        <v>23.33</v>
      </c>
      <c r="F49" s="118">
        <f t="shared" si="12"/>
        <v>4.670000000000002</v>
      </c>
      <c r="G49" s="99">
        <f t="shared" si="13"/>
        <v>28</v>
      </c>
      <c r="H49" s="121"/>
      <c r="I49" s="175"/>
      <c r="J49" s="176"/>
      <c r="K49" s="177"/>
      <c r="P49" s="116"/>
      <c r="Q49" s="114"/>
    </row>
    <row r="50" spans="2:17" ht="37.5">
      <c r="B50" s="33" t="s">
        <v>3</v>
      </c>
      <c r="C50" s="61" t="s">
        <v>90</v>
      </c>
      <c r="D50" s="51" t="s">
        <v>0</v>
      </c>
      <c r="E50" s="77">
        <v>8.33</v>
      </c>
      <c r="F50" s="118">
        <f t="shared" si="12"/>
        <v>1.67</v>
      </c>
      <c r="G50" s="99">
        <f t="shared" si="13"/>
        <v>10</v>
      </c>
      <c r="H50" s="121"/>
      <c r="I50" s="175"/>
      <c r="J50" s="176"/>
      <c r="K50" s="177"/>
      <c r="P50" s="116"/>
      <c r="Q50" s="114"/>
    </row>
    <row r="51" spans="2:17" ht="45.75" customHeight="1" thickBot="1">
      <c r="B51" s="37" t="s">
        <v>1</v>
      </c>
      <c r="C51" s="108" t="s">
        <v>84</v>
      </c>
      <c r="D51" s="21" t="s">
        <v>2</v>
      </c>
      <c r="E51" s="94">
        <v>37.5</v>
      </c>
      <c r="F51" s="119">
        <f t="shared" si="12"/>
        <v>7.5</v>
      </c>
      <c r="G51" s="123">
        <f t="shared" si="13"/>
        <v>45</v>
      </c>
      <c r="H51" s="122">
        <f>G51/100*5</f>
        <v>2.25</v>
      </c>
      <c r="I51" s="180" t="s">
        <v>36</v>
      </c>
      <c r="J51" s="181"/>
      <c r="K51" s="182"/>
      <c r="P51" s="116"/>
      <c r="Q51" s="114"/>
    </row>
    <row r="52" spans="2:13" ht="24" customHeight="1">
      <c r="B52" s="32"/>
      <c r="C52" s="11"/>
      <c r="D52" s="14"/>
      <c r="E52" s="14"/>
      <c r="F52" s="14"/>
      <c r="G52" s="15"/>
      <c r="H52" s="15"/>
      <c r="I52" s="14"/>
      <c r="J52" s="14"/>
      <c r="K52" s="15"/>
      <c r="L52" s="15"/>
      <c r="M52" s="16"/>
    </row>
    <row r="53" spans="1:13" s="17" customFormat="1" ht="33" customHeight="1">
      <c r="A53" s="143" t="s">
        <v>98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13" s="17" customFormat="1" ht="39" customHeight="1">
      <c r="A54" s="142" t="s">
        <v>102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</row>
    <row r="55" spans="1:11" s="17" customFormat="1" ht="35.25" customHeight="1">
      <c r="A55" s="188" t="s">
        <v>111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</row>
    <row r="56" spans="1:13" s="17" customFormat="1" ht="57" customHeight="1" hidden="1">
      <c r="A56" s="146" t="s">
        <v>37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</row>
    <row r="57" spans="2:10" s="17" customFormat="1" ht="20.25" customHeight="1" hidden="1">
      <c r="B57" s="34"/>
      <c r="D57" s="18"/>
      <c r="E57" s="18"/>
      <c r="F57" s="18"/>
      <c r="I57" s="18"/>
      <c r="J57" s="18"/>
    </row>
    <row r="58" spans="2:10" s="17" customFormat="1" ht="20.25" customHeight="1" hidden="1">
      <c r="B58" s="34"/>
      <c r="D58" s="18"/>
      <c r="E58" s="18"/>
      <c r="F58" s="18"/>
      <c r="I58" s="18"/>
      <c r="J58" s="18"/>
    </row>
    <row r="59" spans="2:10" s="17" customFormat="1" ht="56.25" customHeight="1">
      <c r="B59" s="34"/>
      <c r="D59" s="18"/>
      <c r="E59" s="18"/>
      <c r="F59" s="18"/>
      <c r="I59" s="18"/>
      <c r="J59" s="18"/>
    </row>
    <row r="60" spans="2:12" ht="65.25" customHeight="1">
      <c r="B60" s="106"/>
      <c r="C60" s="17"/>
      <c r="D60" s="18"/>
      <c r="E60" s="18"/>
      <c r="F60" s="18"/>
      <c r="G60" s="7"/>
      <c r="H60" s="7"/>
      <c r="I60" s="18"/>
      <c r="J60" s="18"/>
      <c r="K60" s="7"/>
      <c r="L60" s="7"/>
    </row>
    <row r="61" spans="1:3" ht="15.75" customHeight="1">
      <c r="A61" s="146"/>
      <c r="B61" s="146"/>
      <c r="C61" s="146"/>
    </row>
    <row r="72" spans="1:16" s="2" customFormat="1" ht="1.5" customHeight="1">
      <c r="A72" s="1"/>
      <c r="B72" s="29"/>
      <c r="C72" s="1"/>
      <c r="G72" s="1"/>
      <c r="H72" s="1"/>
      <c r="K72" s="1"/>
      <c r="L72" s="1"/>
      <c r="M72" s="1"/>
      <c r="N72" s="1"/>
      <c r="O72" s="1"/>
      <c r="P72" s="1"/>
    </row>
    <row r="73" spans="1:16" s="2" customFormat="1" ht="15.75" hidden="1">
      <c r="A73" s="1"/>
      <c r="B73" s="29"/>
      <c r="C73" s="1"/>
      <c r="G73" s="1"/>
      <c r="H73" s="1"/>
      <c r="K73" s="1"/>
      <c r="L73" s="1"/>
      <c r="M73" s="1"/>
      <c r="N73" s="1"/>
      <c r="O73" s="1"/>
      <c r="P73" s="1"/>
    </row>
    <row r="74" spans="1:16" s="2" customFormat="1" ht="15.75" hidden="1">
      <c r="A74" s="1"/>
      <c r="B74" s="29"/>
      <c r="C74" s="1"/>
      <c r="G74" s="1"/>
      <c r="H74" s="1"/>
      <c r="K74" s="1"/>
      <c r="L74" s="1"/>
      <c r="M74" s="1"/>
      <c r="N74" s="1"/>
      <c r="O74" s="1"/>
      <c r="P74" s="1"/>
    </row>
    <row r="75" spans="1:16" s="2" customFormat="1" ht="15.75" hidden="1">
      <c r="A75" s="1"/>
      <c r="B75" s="29"/>
      <c r="C75" s="1"/>
      <c r="G75" s="1"/>
      <c r="H75" s="1"/>
      <c r="K75" s="1"/>
      <c r="L75" s="1"/>
      <c r="M75" s="1"/>
      <c r="N75" s="1"/>
      <c r="O75" s="1"/>
      <c r="P75" s="1"/>
    </row>
    <row r="76" spans="1:16" s="2" customFormat="1" ht="15.75" hidden="1">
      <c r="A76" s="1"/>
      <c r="B76" s="29"/>
      <c r="C76" s="1"/>
      <c r="G76" s="1"/>
      <c r="H76" s="1"/>
      <c r="K76" s="1"/>
      <c r="L76" s="1"/>
      <c r="M76" s="1"/>
      <c r="N76" s="1"/>
      <c r="O76" s="1"/>
      <c r="P76" s="1"/>
    </row>
    <row r="81" spans="1:16" s="2" customFormat="1" ht="228" customHeight="1">
      <c r="A81" s="145"/>
      <c r="B81" s="147"/>
      <c r="C81" s="147"/>
      <c r="G81" s="1"/>
      <c r="H81" s="1"/>
      <c r="K81" s="1"/>
      <c r="L81" s="1"/>
      <c r="M81" s="1"/>
      <c r="N81" s="1"/>
      <c r="O81" s="1"/>
      <c r="P81" s="1"/>
    </row>
  </sheetData>
  <sheetProtection/>
  <mergeCells count="32">
    <mergeCell ref="A61:C61"/>
    <mergeCell ref="A81:C81"/>
    <mergeCell ref="K3:M3"/>
    <mergeCell ref="K2:M2"/>
    <mergeCell ref="A55:K55"/>
    <mergeCell ref="I50:K50"/>
    <mergeCell ref="I51:K51"/>
    <mergeCell ref="A53:M53"/>
    <mergeCell ref="A54:M54"/>
    <mergeCell ref="A56:M56"/>
    <mergeCell ref="I44:K44"/>
    <mergeCell ref="I45:K45"/>
    <mergeCell ref="I46:K46"/>
    <mergeCell ref="I47:K47"/>
    <mergeCell ref="I48:K48"/>
    <mergeCell ref="I49:K49"/>
    <mergeCell ref="M12:M13"/>
    <mergeCell ref="C14:M14"/>
    <mergeCell ref="C38:M38"/>
    <mergeCell ref="E39:H39"/>
    <mergeCell ref="E40:H40"/>
    <mergeCell ref="C43:K43"/>
    <mergeCell ref="G1:H1"/>
    <mergeCell ref="K1:L1"/>
    <mergeCell ref="B8:M8"/>
    <mergeCell ref="B9:M9"/>
    <mergeCell ref="H11:M11"/>
    <mergeCell ref="B12:B13"/>
    <mergeCell ref="C12:C13"/>
    <mergeCell ref="D12:D13"/>
    <mergeCell ref="E12:H12"/>
    <mergeCell ref="I12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жрэо</dc:creator>
  <cp:keywords/>
  <dc:description/>
  <cp:lastModifiedBy>RePack by SPecialiST</cp:lastModifiedBy>
  <cp:lastPrinted>2024-02-02T05:43:06Z</cp:lastPrinted>
  <dcterms:created xsi:type="dcterms:W3CDTF">2015-02-16T12:43:17Z</dcterms:created>
  <dcterms:modified xsi:type="dcterms:W3CDTF">2024-05-06T09:47:39Z</dcterms:modified>
  <cp:category/>
  <cp:version/>
  <cp:contentType/>
  <cp:contentStatus/>
</cp:coreProperties>
</file>